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4800" windowHeight="16200" tabRatio="500" activeTab="3"/>
  </bookViews>
  <sheets>
    <sheet name="INPUT" sheetId="1" r:id="rId1"/>
    <sheet name="ANALYSIS" sheetId="2" r:id="rId2"/>
    <sheet name="SEASONAL INDEX" sheetId="3" r:id="rId3"/>
    <sheet name="FORECAST" sheetId="4" r:id="rId4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" i="2"/>
  <c r="C8"/>
  <c r="C7"/>
  <c r="C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13"/>
  <c r="C17"/>
  <c r="C21"/>
  <c r="C25"/>
  <c r="C12"/>
  <c r="C16"/>
  <c r="C20"/>
  <c r="C24"/>
  <c r="C11"/>
  <c r="C15"/>
  <c r="C19"/>
  <c r="C23"/>
  <c r="C10"/>
  <c r="C14"/>
  <c r="C18"/>
  <c r="C22"/>
  <c r="G3"/>
  <c r="E3"/>
  <c r="D25"/>
  <c r="E25"/>
  <c r="D21"/>
  <c r="E21"/>
  <c r="D17"/>
  <c r="E17"/>
  <c r="D13"/>
  <c r="E13"/>
  <c r="D24"/>
  <c r="E24"/>
  <c r="D20"/>
  <c r="E20"/>
  <c r="D16"/>
  <c r="E16"/>
  <c r="D12"/>
  <c r="E12"/>
  <c r="D23"/>
  <c r="E23"/>
  <c r="D19"/>
  <c r="E19"/>
  <c r="D15"/>
  <c r="E15"/>
  <c r="D11"/>
  <c r="E11"/>
  <c r="D22"/>
  <c r="E22"/>
  <c r="D18"/>
  <c r="E18"/>
  <c r="D14"/>
  <c r="E14"/>
  <c r="D10"/>
  <c r="E10"/>
  <c r="D6"/>
  <c r="E6"/>
  <c r="D7"/>
  <c r="E7"/>
  <c r="D8"/>
  <c r="E8"/>
  <c r="D9"/>
  <c r="E9"/>
  <c r="C11" i="4"/>
  <c r="C10"/>
  <c r="C9"/>
  <c r="C8"/>
  <c r="C7"/>
  <c r="C6"/>
  <c r="C5"/>
  <c r="C4"/>
  <c r="A11"/>
  <c r="A10"/>
  <c r="A9"/>
  <c r="A7"/>
  <c r="A6"/>
  <c r="A5"/>
  <c r="D4"/>
  <c r="D5"/>
  <c r="D6"/>
  <c r="D7"/>
  <c r="D8"/>
  <c r="D9"/>
  <c r="D10"/>
  <c r="D11"/>
  <c r="E4"/>
  <c r="E5"/>
  <c r="E6"/>
  <c r="E7"/>
  <c r="E8"/>
  <c r="E9"/>
  <c r="E10"/>
  <c r="E11"/>
  <c r="A6" i="1"/>
  <c r="A7"/>
  <c r="E8" i="3"/>
  <c r="D8"/>
  <c r="C8"/>
  <c r="B8"/>
  <c r="E7"/>
  <c r="E6"/>
  <c r="E5"/>
  <c r="E4"/>
  <c r="D7"/>
  <c r="D6"/>
  <c r="D5"/>
  <c r="D4"/>
  <c r="C7"/>
  <c r="C6"/>
  <c r="C5"/>
  <c r="C4"/>
  <c r="B7"/>
  <c r="B6"/>
  <c r="B5"/>
  <c r="B4"/>
  <c r="B3"/>
  <c r="C3"/>
  <c r="D3"/>
  <c r="E3"/>
</calcChain>
</file>

<file path=xl/sharedStrings.xml><?xml version="1.0" encoding="utf-8"?>
<sst xmlns="http://schemas.openxmlformats.org/spreadsheetml/2006/main" count="34" uniqueCount="26">
  <si>
    <t>Sales</t>
  </si>
  <si>
    <t>Trend</t>
  </si>
  <si>
    <t>x</t>
  </si>
  <si>
    <t>000's</t>
  </si>
  <si>
    <t>y = bx+a</t>
  </si>
  <si>
    <r>
      <rPr>
        <i/>
        <sz val="11"/>
        <color theme="1"/>
        <rFont val="Cambria"/>
        <family val="1"/>
        <scheme val="major"/>
      </rPr>
      <t xml:space="preserve">b </t>
    </r>
    <r>
      <rPr>
        <sz val="11"/>
        <color indexed="8"/>
        <rFont val="Arial"/>
        <family val="2"/>
      </rPr>
      <t>coefficent =</t>
    </r>
  </si>
  <si>
    <r>
      <rPr>
        <i/>
        <sz val="11"/>
        <color theme="1"/>
        <rFont val="Cambria"/>
        <family val="1"/>
        <scheme val="major"/>
      </rPr>
      <t xml:space="preserve">a </t>
    </r>
    <r>
      <rPr>
        <sz val="11"/>
        <color indexed="8"/>
        <rFont val="Arial"/>
        <family val="2"/>
      </rPr>
      <t>coefficent =</t>
    </r>
  </si>
  <si>
    <t>Quarter</t>
  </si>
  <si>
    <t>QUARTERLY SALES HISTORY</t>
  </si>
  <si>
    <t>TIME SERIES ANALYSIS</t>
  </si>
  <si>
    <t>Variation</t>
  </si>
  <si>
    <t>SEASONAL INDEX</t>
  </si>
  <si>
    <t>QUARTER</t>
  </si>
  <si>
    <t>AVERAGE</t>
  </si>
  <si>
    <t>SALES FORECAST</t>
  </si>
  <si>
    <t>Forecast</t>
  </si>
  <si>
    <t>Seasonal</t>
  </si>
  <si>
    <t>index</t>
  </si>
  <si>
    <t>2011 - 1</t>
  </si>
  <si>
    <t>2010 - 1</t>
  </si>
  <si>
    <t>2012 - 1</t>
  </si>
  <si>
    <t>2013 - 1</t>
  </si>
  <si>
    <t>2014 - 1</t>
  </si>
  <si>
    <t>2015 - 1</t>
  </si>
  <si>
    <t>2016 - 1</t>
  </si>
  <si>
    <t>Sales/Trend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</si>
</sst>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7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mbria"/>
      <family val="1"/>
      <scheme val="maj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3" fontId="2" fillId="3" borderId="0" xfId="0" applyNumberFormat="1" applyFont="1" applyFill="1" applyAlignment="1" applyProtection="1">
      <alignment vertical="center"/>
      <protection locked="0"/>
    </xf>
    <xf numFmtId="3" fontId="2" fillId="3" borderId="0" xfId="0" applyNumberFormat="1" applyFont="1" applyFill="1" applyAlignment="1" applyProtection="1">
      <alignment horizontal="center" vertical="center"/>
      <protection locked="0"/>
    </xf>
    <xf numFmtId="3" fontId="2" fillId="4" borderId="0" xfId="0" applyNumberFormat="1" applyFont="1" applyFill="1" applyAlignment="1" applyProtection="1">
      <alignment vertical="center"/>
      <protection locked="0"/>
    </xf>
    <xf numFmtId="3" fontId="2" fillId="4" borderId="0" xfId="0" applyNumberFormat="1" applyFont="1" applyFill="1" applyAlignment="1" applyProtection="1">
      <alignment horizontal="center" vertical="center"/>
      <protection locked="0"/>
    </xf>
    <xf numFmtId="1" fontId="1" fillId="4" borderId="0" xfId="0" applyNumberFormat="1" applyFont="1" applyFill="1" applyAlignment="1" applyProtection="1">
      <alignment horizontal="center" vertical="center"/>
      <protection locked="0"/>
    </xf>
    <xf numFmtId="164" fontId="2" fillId="3" borderId="0" xfId="0" applyNumberFormat="1" applyFont="1" applyFill="1" applyAlignment="1" applyProtection="1">
      <alignment horizontal="center" vertical="center"/>
      <protection locked="0"/>
    </xf>
    <xf numFmtId="165" fontId="2" fillId="3" borderId="0" xfId="0" applyNumberFormat="1" applyFont="1" applyFill="1" applyAlignment="1" applyProtection="1">
      <alignment horizontal="center" vertical="center"/>
      <protection locked="0"/>
    </xf>
    <xf numFmtId="164" fontId="2" fillId="4" borderId="0" xfId="0" applyNumberFormat="1" applyFont="1" applyFill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3" fontId="2" fillId="4" borderId="0" xfId="0" quotePrefix="1" applyNumberFormat="1" applyFont="1" applyFill="1" applyAlignment="1" applyProtection="1">
      <alignment vertical="center"/>
      <protection locked="0"/>
    </xf>
    <xf numFmtId="3" fontId="2" fillId="4" borderId="0" xfId="0" quotePrefix="1" applyNumberFormat="1" applyFont="1" applyFill="1" applyAlignment="1" applyProtection="1">
      <alignment horizontal="center" vertical="center"/>
      <protection locked="0"/>
    </xf>
    <xf numFmtId="165" fontId="2" fillId="3" borderId="0" xfId="0" applyNumberFormat="1" applyFont="1" applyFill="1" applyAlignment="1" applyProtection="1">
      <alignment vertical="center"/>
      <protection locked="0"/>
    </xf>
    <xf numFmtId="165" fontId="2" fillId="4" borderId="0" xfId="0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3" fontId="1" fillId="3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166" fontId="2" fillId="2" borderId="0" xfId="0" applyNumberFormat="1" applyFont="1" applyFill="1" applyAlignment="1" applyProtection="1">
      <alignment horizontal="center" vertical="center"/>
    </xf>
    <xf numFmtId="164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1" fillId="5" borderId="0" xfId="0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quotePrefix="1" applyFont="1" applyFill="1" applyAlignment="1" applyProtection="1">
      <alignment horizontal="center" vertical="center"/>
    </xf>
    <xf numFmtId="1" fontId="2" fillId="5" borderId="0" xfId="0" applyNumberFormat="1" applyFont="1" applyFill="1" applyAlignment="1" applyProtection="1">
      <alignment horizontal="center" vertical="center"/>
    </xf>
    <xf numFmtId="2" fontId="2" fillId="5" borderId="0" xfId="0" applyNumberFormat="1" applyFon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</xf>
    <xf numFmtId="2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2" fillId="5" borderId="0" xfId="0" applyFont="1" applyFill="1" applyAlignment="1" applyProtection="1">
      <alignment horizontal="right" vertical="center"/>
    </xf>
    <xf numFmtId="0" fontId="1" fillId="5" borderId="0" xfId="0" applyFont="1" applyFill="1" applyAlignment="1" applyProtection="1">
      <alignment horizontal="right" vertical="center"/>
    </xf>
    <xf numFmtId="2" fontId="2" fillId="2" borderId="0" xfId="0" quotePrefix="1" applyNumberFormat="1" applyFont="1" applyFill="1" applyAlignment="1" applyProtection="1">
      <alignment horizontal="center" vertical="center"/>
    </xf>
    <xf numFmtId="2" fontId="1" fillId="5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58"/>
  <sheetViews>
    <sheetView workbookViewId="0">
      <selection activeCell="D1" sqref="D1"/>
    </sheetView>
  </sheetViews>
  <sheetFormatPr baseColWidth="10" defaultColWidth="11.5" defaultRowHeight="14"/>
  <sheetData>
    <row r="1" spans="1:27" ht="23" customHeight="1">
      <c r="A1" s="18" t="s">
        <v>8</v>
      </c>
      <c r="B1" s="4"/>
      <c r="C1" s="5"/>
      <c r="D1" s="5"/>
      <c r="E1" s="5"/>
      <c r="F1" s="5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" customHeight="1">
      <c r="A2" s="7" t="s">
        <v>7</v>
      </c>
      <c r="B2" s="7" t="s">
        <v>0</v>
      </c>
      <c r="C2" s="7"/>
      <c r="D2" s="7"/>
      <c r="E2" s="7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3" customHeight="1">
      <c r="A3" s="17"/>
      <c r="B3" s="17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3" customHeight="1">
      <c r="A4" s="39" t="s">
        <v>19</v>
      </c>
      <c r="B4" s="38">
        <v>362</v>
      </c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3" customHeight="1">
      <c r="A5" s="4">
        <v>2</v>
      </c>
      <c r="B5" s="5">
        <v>264</v>
      </c>
      <c r="C5" s="5"/>
      <c r="D5" s="5"/>
      <c r="E5" s="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3" customHeight="1">
      <c r="A6" s="6">
        <f t="shared" ref="A6:A7" si="0">A5+1</f>
        <v>3</v>
      </c>
      <c r="B6" s="7">
        <v>482</v>
      </c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3" customHeight="1">
      <c r="A7" s="4">
        <f t="shared" si="0"/>
        <v>4</v>
      </c>
      <c r="B7" s="5">
        <v>635</v>
      </c>
      <c r="C7" s="5"/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3" customHeight="1">
      <c r="A8" s="39" t="s">
        <v>18</v>
      </c>
      <c r="B8" s="7">
        <v>432</v>
      </c>
      <c r="C8" s="7"/>
      <c r="D8" s="7"/>
      <c r="E8" s="7"/>
      <c r="F8" s="7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3" customHeight="1">
      <c r="A9" s="4">
        <v>2</v>
      </c>
      <c r="B9" s="5">
        <v>322</v>
      </c>
      <c r="C9" s="5"/>
      <c r="D9" s="5"/>
      <c r="E9" s="5"/>
      <c r="F9" s="5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3" customHeight="1">
      <c r="A10" s="6">
        <v>3</v>
      </c>
      <c r="B10" s="7">
        <v>552</v>
      </c>
      <c r="C10" s="7"/>
      <c r="D10" s="7"/>
      <c r="E10" s="7"/>
      <c r="F10" s="7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3" customHeight="1">
      <c r="A11" s="4">
        <v>4</v>
      </c>
      <c r="B11" s="5">
        <v>715</v>
      </c>
      <c r="C11" s="5"/>
      <c r="D11" s="5"/>
      <c r="E11" s="5"/>
      <c r="F11" s="5"/>
      <c r="G11" s="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3" customHeight="1">
      <c r="A12" s="39" t="s">
        <v>20</v>
      </c>
      <c r="B12" s="7">
        <v>493</v>
      </c>
      <c r="C12" s="7"/>
      <c r="D12" s="7"/>
      <c r="E12" s="7"/>
      <c r="F12" s="7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3" customHeight="1">
      <c r="A13" s="4">
        <v>2</v>
      </c>
      <c r="B13" s="5">
        <v>373</v>
      </c>
      <c r="C13" s="5"/>
      <c r="D13" s="5"/>
      <c r="E13" s="5"/>
      <c r="F13" s="5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3" customHeight="1">
      <c r="A14" s="6">
        <v>3</v>
      </c>
      <c r="B14" s="7">
        <v>628</v>
      </c>
      <c r="C14" s="7"/>
      <c r="D14" s="7"/>
      <c r="E14" s="7"/>
      <c r="F14" s="7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3" customHeight="1">
      <c r="A15" s="4">
        <v>4</v>
      </c>
      <c r="B15" s="5">
        <v>793</v>
      </c>
      <c r="C15" s="5"/>
      <c r="D15" s="5"/>
      <c r="E15" s="5"/>
      <c r="F15" s="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3" customHeight="1">
      <c r="A16" s="39" t="s">
        <v>21</v>
      </c>
      <c r="B16" s="7">
        <v>560</v>
      </c>
      <c r="C16" s="7"/>
      <c r="D16" s="7"/>
      <c r="E16" s="7"/>
      <c r="F16" s="7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3" customHeight="1">
      <c r="A17" s="4">
        <v>2</v>
      </c>
      <c r="B17" s="5">
        <v>433</v>
      </c>
      <c r="C17" s="5"/>
      <c r="D17" s="5"/>
      <c r="E17" s="5"/>
      <c r="F17" s="5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3" customHeight="1">
      <c r="A18" s="6">
        <v>3</v>
      </c>
      <c r="B18" s="7">
        <v>708</v>
      </c>
      <c r="C18" s="7"/>
      <c r="D18" s="7"/>
      <c r="E18" s="7"/>
      <c r="F18" s="7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3" customHeight="1">
      <c r="A19" s="4">
        <v>4</v>
      </c>
      <c r="B19" s="5">
        <v>887</v>
      </c>
      <c r="C19" s="5"/>
      <c r="D19" s="5"/>
      <c r="E19" s="5"/>
      <c r="F19" s="5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3" customHeight="1">
      <c r="A20" s="39" t="s">
        <v>22</v>
      </c>
      <c r="B20" s="7">
        <v>623</v>
      </c>
      <c r="C20" s="7"/>
      <c r="D20" s="7"/>
      <c r="E20" s="7"/>
      <c r="F20" s="7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3" customHeight="1">
      <c r="A21" s="4">
        <v>2</v>
      </c>
      <c r="B21" s="5">
        <v>479</v>
      </c>
      <c r="C21" s="5"/>
      <c r="D21" s="5"/>
      <c r="E21" s="5"/>
      <c r="F21" s="5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3" customHeight="1">
      <c r="A22" s="6">
        <v>3</v>
      </c>
      <c r="B22" s="7">
        <v>779</v>
      </c>
      <c r="C22" s="7"/>
      <c r="D22" s="7"/>
      <c r="E22" s="7"/>
      <c r="F22" s="7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3" customHeight="1">
      <c r="A23" s="4">
        <v>4</v>
      </c>
      <c r="B23" s="5">
        <v>980</v>
      </c>
      <c r="C23" s="4"/>
      <c r="D23" s="4"/>
      <c r="E23" s="4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3" customHeight="1">
      <c r="A24" s="6"/>
      <c r="B24" s="6"/>
      <c r="C24" s="8"/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3" customHeight="1">
      <c r="A25" s="4"/>
      <c r="B25" s="4"/>
      <c r="C25" s="9"/>
      <c r="D25" s="10"/>
      <c r="E25" s="10"/>
      <c r="F25" s="10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3" customHeight="1">
      <c r="A26" s="6"/>
      <c r="B26" s="6"/>
      <c r="C26" s="11"/>
      <c r="D26" s="12"/>
      <c r="E26" s="12"/>
      <c r="F26" s="12"/>
      <c r="G26" s="1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3" customHeight="1">
      <c r="A27" s="4"/>
      <c r="B27" s="4"/>
      <c r="C27" s="9"/>
      <c r="D27" s="10"/>
      <c r="E27" s="10"/>
      <c r="F27" s="10"/>
      <c r="G27" s="1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3" customHeight="1">
      <c r="A28" s="6"/>
      <c r="B28" s="6"/>
      <c r="C28" s="7"/>
      <c r="D28" s="7"/>
      <c r="E28" s="7"/>
      <c r="F28" s="7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3" customHeight="1">
      <c r="A29" s="4"/>
      <c r="B29" s="4"/>
      <c r="C29" s="4"/>
      <c r="D29" s="4"/>
      <c r="E29" s="4"/>
      <c r="F29" s="4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3" customHeight="1">
      <c r="A30" s="6"/>
      <c r="B30" s="6"/>
      <c r="C30" s="6"/>
      <c r="D30" s="6"/>
      <c r="E30" s="6"/>
      <c r="F30" s="6"/>
      <c r="G30" s="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3" customHeight="1">
      <c r="A31" s="4"/>
      <c r="B31" s="4"/>
      <c r="C31" s="4"/>
      <c r="D31" s="4"/>
      <c r="E31" s="4"/>
      <c r="F31" s="4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3" customHeight="1">
      <c r="A32" s="6"/>
      <c r="B32" s="6"/>
      <c r="C32" s="13"/>
      <c r="D32" s="13"/>
      <c r="E32" s="13"/>
      <c r="F32" s="13"/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3" customHeight="1">
      <c r="A33" s="4"/>
      <c r="B33" s="4"/>
      <c r="C33" s="15"/>
      <c r="D33" s="4"/>
      <c r="E33" s="4"/>
      <c r="F33" s="4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3" customHeight="1">
      <c r="A34" s="6"/>
      <c r="B34" s="6"/>
      <c r="C34" s="16"/>
      <c r="D34" s="6"/>
      <c r="E34" s="6"/>
      <c r="F34" s="6"/>
      <c r="G34" s="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3" customHeight="1">
      <c r="A35" s="4"/>
      <c r="B35" s="4"/>
      <c r="C35" s="4"/>
      <c r="D35" s="4"/>
      <c r="E35" s="4"/>
      <c r="F35" s="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3" customHeight="1">
      <c r="A36" s="6"/>
      <c r="B36" s="6"/>
      <c r="C36" s="6"/>
      <c r="D36" s="6"/>
      <c r="E36" s="6"/>
      <c r="F36" s="6"/>
      <c r="G36" s="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3" customHeight="1">
      <c r="A37" s="4"/>
      <c r="B37" s="4"/>
      <c r="C37" s="4"/>
      <c r="D37" s="4"/>
      <c r="E37" s="4"/>
      <c r="F37" s="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3" customHeight="1">
      <c r="A38" s="6"/>
      <c r="B38" s="6"/>
      <c r="C38" s="6"/>
      <c r="D38" s="6"/>
      <c r="E38" s="6"/>
      <c r="F38" s="6"/>
      <c r="G38" s="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3" customHeight="1">
      <c r="A39" s="4"/>
      <c r="B39" s="4"/>
      <c r="C39" s="4"/>
      <c r="D39" s="4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3" customHeight="1">
      <c r="A40" s="6"/>
      <c r="B40" s="6"/>
      <c r="C40" s="6"/>
      <c r="D40" s="6"/>
      <c r="E40" s="6"/>
      <c r="F40" s="6"/>
      <c r="G40" s="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3" customHeight="1">
      <c r="A41" s="4"/>
      <c r="B41" s="4"/>
      <c r="C41" s="4"/>
      <c r="D41" s="4"/>
      <c r="E41" s="4"/>
      <c r="F41" s="4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3" customHeight="1">
      <c r="A42" s="6"/>
      <c r="B42" s="6"/>
      <c r="C42" s="6"/>
      <c r="D42" s="6"/>
      <c r="E42" s="6"/>
      <c r="F42" s="6"/>
      <c r="G42" s="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3" customHeight="1">
      <c r="A43" s="4"/>
      <c r="B43" s="4"/>
      <c r="C43" s="4"/>
      <c r="D43" s="4"/>
      <c r="E43" s="4"/>
      <c r="F43" s="4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3" customHeight="1">
      <c r="A44" s="6"/>
      <c r="B44" s="6"/>
      <c r="C44" s="6"/>
      <c r="D44" s="6"/>
      <c r="E44" s="6"/>
      <c r="F44" s="6"/>
      <c r="G44" s="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3" customHeight="1">
      <c r="A45" s="4"/>
      <c r="B45" s="4"/>
      <c r="C45" s="4"/>
      <c r="D45" s="4"/>
      <c r="E45" s="4"/>
      <c r="F45" s="4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3" customHeight="1">
      <c r="A46" s="6"/>
      <c r="B46" s="6"/>
      <c r="C46" s="6"/>
      <c r="D46" s="6"/>
      <c r="E46" s="6"/>
      <c r="F46" s="6"/>
      <c r="G46" s="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3" customHeight="1">
      <c r="A47" s="4"/>
      <c r="B47" s="4"/>
      <c r="C47" s="4"/>
      <c r="D47" s="4"/>
      <c r="E47" s="4"/>
      <c r="F47" s="4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3" customHeight="1">
      <c r="A48" s="6"/>
      <c r="B48" s="6"/>
      <c r="C48" s="6"/>
      <c r="D48" s="6"/>
      <c r="E48" s="6"/>
      <c r="F48" s="6"/>
      <c r="G48" s="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3" customHeight="1">
      <c r="A49" s="4"/>
      <c r="B49" s="4"/>
      <c r="C49" s="4"/>
      <c r="D49" s="4"/>
      <c r="E49" s="4"/>
      <c r="F49" s="4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3" customHeight="1">
      <c r="A50" s="6"/>
      <c r="B50" s="6"/>
      <c r="C50" s="6"/>
      <c r="D50" s="6"/>
      <c r="E50" s="6"/>
      <c r="F50" s="6"/>
      <c r="G50" s="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3" customHeight="1">
      <c r="A51" s="4"/>
      <c r="B51" s="4"/>
      <c r="C51" s="4"/>
      <c r="D51" s="4"/>
      <c r="E51" s="4"/>
      <c r="F51" s="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3" customHeight="1">
      <c r="A52" s="6"/>
      <c r="B52" s="6"/>
      <c r="C52" s="6"/>
      <c r="D52" s="6"/>
      <c r="E52" s="6"/>
      <c r="F52" s="6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3" customHeight="1">
      <c r="A53" s="4"/>
      <c r="B53" s="4"/>
      <c r="C53" s="4"/>
      <c r="D53" s="4"/>
      <c r="E53" s="4"/>
      <c r="F53" s="4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3" customHeight="1">
      <c r="A54" s="6"/>
      <c r="B54" s="6"/>
      <c r="C54" s="6"/>
      <c r="D54" s="6"/>
      <c r="E54" s="6"/>
      <c r="F54" s="6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3" customHeight="1">
      <c r="A55" s="4"/>
      <c r="B55" s="4"/>
      <c r="C55" s="4"/>
      <c r="D55" s="4"/>
      <c r="E55" s="4"/>
      <c r="F55" s="4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3" customHeight="1">
      <c r="A56" s="6"/>
      <c r="B56" s="6"/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3" customHeight="1">
      <c r="A57" s="4"/>
      <c r="B57" s="4"/>
      <c r="C57" s="4"/>
      <c r="D57" s="4"/>
      <c r="E57" s="4"/>
      <c r="F57" s="4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4"/>
      <c r="B58" s="4"/>
      <c r="C58" s="4"/>
      <c r="D58" s="4"/>
      <c r="E58" s="4"/>
      <c r="F58" s="4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60"/>
  <sheetViews>
    <sheetView topLeftCell="A4" workbookViewId="0">
      <selection activeCell="G7" sqref="G7"/>
    </sheetView>
  </sheetViews>
  <sheetFormatPr baseColWidth="10" defaultColWidth="11.5" defaultRowHeight="14"/>
  <cols>
    <col min="1" max="1" width="10.83203125" customWidth="1"/>
    <col min="4" max="5" width="11.83203125" customWidth="1"/>
    <col min="6" max="6" width="12.6640625" customWidth="1"/>
    <col min="7" max="17" width="11.83203125" customWidth="1"/>
  </cols>
  <sheetData>
    <row r="1" spans="1:28" ht="23" customHeight="1">
      <c r="A1" s="19" t="s">
        <v>9</v>
      </c>
      <c r="B1" s="19"/>
      <c r="C1" s="20"/>
      <c r="D1" s="20"/>
      <c r="E1" s="21"/>
      <c r="F1" s="20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23" customHeight="1">
      <c r="A2" s="24"/>
      <c r="B2" s="25"/>
      <c r="C2" s="25"/>
      <c r="D2" s="26"/>
      <c r="E2" s="24"/>
      <c r="F2" s="24"/>
      <c r="G2" s="24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23" customHeight="1">
      <c r="A3" s="23"/>
      <c r="B3" s="20"/>
      <c r="C3" s="20"/>
      <c r="D3" s="20" t="s">
        <v>5</v>
      </c>
      <c r="E3" s="21">
        <f>SLOPE(C6:C25,B6:B25)</f>
        <v>21.294736842105262</v>
      </c>
      <c r="F3" s="20" t="s">
        <v>6</v>
      </c>
      <c r="G3" s="22">
        <f>INTERCEPT(C6:C25,B6:B25)</f>
        <v>351.40526315789475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3" customHeight="1">
      <c r="A4" s="26" t="s">
        <v>7</v>
      </c>
      <c r="B4" s="26"/>
      <c r="C4" s="26" t="s">
        <v>0</v>
      </c>
      <c r="D4" s="26" t="s">
        <v>1</v>
      </c>
      <c r="E4" s="26" t="s">
        <v>10</v>
      </c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23" customHeight="1">
      <c r="A5" s="23"/>
      <c r="B5" s="27" t="s">
        <v>2</v>
      </c>
      <c r="C5" s="20" t="s">
        <v>3</v>
      </c>
      <c r="D5" s="28" t="s">
        <v>4</v>
      </c>
      <c r="E5" s="20" t="s">
        <v>25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ht="23" customHeight="1">
      <c r="A6" s="34" t="str">
        <f>INPUT!A4</f>
        <v>2010 - 1</v>
      </c>
      <c r="B6" s="26">
        <v>1</v>
      </c>
      <c r="C6" s="26">
        <f>INPUT!B4</f>
        <v>362</v>
      </c>
      <c r="D6" s="29">
        <f>E$3*B6+G$3</f>
        <v>372.7</v>
      </c>
      <c r="E6" s="30">
        <f>C6/D6</f>
        <v>0.97129058223772469</v>
      </c>
      <c r="F6" s="26"/>
      <c r="G6" s="26"/>
      <c r="H6" s="2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3" customHeight="1">
      <c r="A7" s="33">
        <f>INPUT!A5</f>
        <v>2</v>
      </c>
      <c r="B7" s="20">
        <v>2</v>
      </c>
      <c r="C7" s="20">
        <f>INPUT!B5</f>
        <v>264</v>
      </c>
      <c r="D7" s="31">
        <f t="shared" ref="D7:D25" si="0">E$3*B7+G$3</f>
        <v>393.99473684210528</v>
      </c>
      <c r="E7" s="32">
        <f t="shared" ref="E7:E25" si="1">C7/D7</f>
        <v>0.67005971225904692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ht="23" customHeight="1">
      <c r="A8" s="34">
        <f>INPUT!A6</f>
        <v>3</v>
      </c>
      <c r="B8" s="26">
        <v>3</v>
      </c>
      <c r="C8" s="26">
        <f>INPUT!B6</f>
        <v>482</v>
      </c>
      <c r="D8" s="29">
        <f t="shared" si="0"/>
        <v>415.28947368421052</v>
      </c>
      <c r="E8" s="30">
        <f t="shared" si="1"/>
        <v>1.1606362080983461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23" customHeight="1">
      <c r="A9" s="33">
        <f>INPUT!A7</f>
        <v>4</v>
      </c>
      <c r="B9" s="20">
        <v>4</v>
      </c>
      <c r="C9" s="20">
        <f>INPUT!B7</f>
        <v>635</v>
      </c>
      <c r="D9" s="31">
        <f t="shared" si="0"/>
        <v>436.58421052631581</v>
      </c>
      <c r="E9" s="32">
        <f t="shared" si="1"/>
        <v>1.4544731226868874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23" customHeight="1">
      <c r="A10" s="34" t="str">
        <f>INPUT!A8</f>
        <v>2011 - 1</v>
      </c>
      <c r="B10" s="26">
        <v>5</v>
      </c>
      <c r="C10" s="26">
        <f>INPUT!B8</f>
        <v>432</v>
      </c>
      <c r="D10" s="29">
        <f t="shared" si="0"/>
        <v>457.87894736842105</v>
      </c>
      <c r="E10" s="30">
        <f t="shared" si="1"/>
        <v>0.94348080968309256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23" customHeight="1">
      <c r="A11" s="33">
        <f>INPUT!A9</f>
        <v>2</v>
      </c>
      <c r="B11" s="20">
        <v>6</v>
      </c>
      <c r="C11" s="20">
        <f>INPUT!B9</f>
        <v>322</v>
      </c>
      <c r="D11" s="31">
        <f t="shared" si="0"/>
        <v>479.17368421052629</v>
      </c>
      <c r="E11" s="32">
        <f t="shared" si="1"/>
        <v>0.67199015849653465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23" customHeight="1">
      <c r="A12" s="34">
        <f>INPUT!A10</f>
        <v>3</v>
      </c>
      <c r="B12" s="26">
        <v>7</v>
      </c>
      <c r="C12" s="26">
        <f>INPUT!B10</f>
        <v>552</v>
      </c>
      <c r="D12" s="29">
        <f t="shared" si="0"/>
        <v>500.46842105263158</v>
      </c>
      <c r="E12" s="30">
        <f t="shared" si="1"/>
        <v>1.1029666943600207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23" customHeight="1">
      <c r="A13" s="33">
        <f>INPUT!A11</f>
        <v>4</v>
      </c>
      <c r="B13" s="20">
        <v>8</v>
      </c>
      <c r="C13" s="20">
        <f>INPUT!B11</f>
        <v>715</v>
      </c>
      <c r="D13" s="31">
        <f t="shared" si="0"/>
        <v>521.76315789473688</v>
      </c>
      <c r="E13" s="32">
        <f t="shared" si="1"/>
        <v>1.3703535582791142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23" customHeight="1">
      <c r="A14" s="34" t="str">
        <f>INPUT!A12</f>
        <v>2012 - 1</v>
      </c>
      <c r="B14" s="26">
        <v>9</v>
      </c>
      <c r="C14" s="26">
        <f>INPUT!B12</f>
        <v>493</v>
      </c>
      <c r="D14" s="29">
        <f t="shared" si="0"/>
        <v>543.05789473684217</v>
      </c>
      <c r="E14" s="30">
        <f t="shared" si="1"/>
        <v>0.90782217656351449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23" customHeight="1">
      <c r="A15" s="33">
        <f>INPUT!A13</f>
        <v>2</v>
      </c>
      <c r="B15" s="20">
        <v>10</v>
      </c>
      <c r="C15" s="20">
        <f>INPUT!B13</f>
        <v>373</v>
      </c>
      <c r="D15" s="31">
        <f t="shared" si="0"/>
        <v>564.35263157894735</v>
      </c>
      <c r="E15" s="32">
        <f t="shared" si="1"/>
        <v>0.66093427961241102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23" customHeight="1">
      <c r="A16" s="34">
        <f>INPUT!A14</f>
        <v>3</v>
      </c>
      <c r="B16" s="26">
        <v>11</v>
      </c>
      <c r="C16" s="26">
        <f>INPUT!B14</f>
        <v>628</v>
      </c>
      <c r="D16" s="29">
        <f t="shared" si="0"/>
        <v>585.64736842105265</v>
      </c>
      <c r="E16" s="30">
        <f t="shared" si="1"/>
        <v>1.0723176332084152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3" customHeight="1">
      <c r="A17" s="33">
        <f>INPUT!A15</f>
        <v>4</v>
      </c>
      <c r="B17" s="20">
        <v>12</v>
      </c>
      <c r="C17" s="20">
        <f>INPUT!B15</f>
        <v>793</v>
      </c>
      <c r="D17" s="31">
        <f t="shared" si="0"/>
        <v>606.94210526315783</v>
      </c>
      <c r="E17" s="32">
        <f t="shared" si="1"/>
        <v>1.3065496579054623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ht="23" customHeight="1">
      <c r="A18" s="34" t="str">
        <f>INPUT!A16</f>
        <v>2013 - 1</v>
      </c>
      <c r="B18" s="26">
        <v>13</v>
      </c>
      <c r="C18" s="26">
        <f>INPUT!B16</f>
        <v>560</v>
      </c>
      <c r="D18" s="29">
        <f t="shared" si="0"/>
        <v>628.23684210526312</v>
      </c>
      <c r="E18" s="30">
        <f t="shared" si="1"/>
        <v>0.89138357139865121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23" customHeight="1">
      <c r="A19" s="33">
        <f>INPUT!A17</f>
        <v>2</v>
      </c>
      <c r="B19" s="20">
        <v>14</v>
      </c>
      <c r="C19" s="20">
        <f>INPUT!B17</f>
        <v>433</v>
      </c>
      <c r="D19" s="31">
        <f t="shared" si="0"/>
        <v>649.53157894736842</v>
      </c>
      <c r="E19" s="32">
        <f t="shared" si="1"/>
        <v>0.66663425464504789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ht="23" customHeight="1">
      <c r="A20" s="34">
        <f>INPUT!A18</f>
        <v>3</v>
      </c>
      <c r="B20" s="26">
        <v>15</v>
      </c>
      <c r="C20" s="26">
        <f>INPUT!B18</f>
        <v>708</v>
      </c>
      <c r="D20" s="29">
        <f t="shared" si="0"/>
        <v>670.82631578947371</v>
      </c>
      <c r="E20" s="30">
        <f t="shared" si="1"/>
        <v>1.0554147673332968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ht="23" customHeight="1">
      <c r="A21" s="33">
        <f>INPUT!A19</f>
        <v>4</v>
      </c>
      <c r="B21" s="20">
        <v>16</v>
      </c>
      <c r="C21" s="20">
        <f>INPUT!B19</f>
        <v>887</v>
      </c>
      <c r="D21" s="31">
        <f t="shared" si="0"/>
        <v>692.121052631579</v>
      </c>
      <c r="E21" s="32">
        <f t="shared" si="1"/>
        <v>1.2815677208884968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23" customHeight="1">
      <c r="A22" s="34" t="str">
        <f>INPUT!A20</f>
        <v>2014 - 1</v>
      </c>
      <c r="B22" s="26">
        <v>17</v>
      </c>
      <c r="C22" s="26">
        <f>INPUT!B20</f>
        <v>623</v>
      </c>
      <c r="D22" s="29">
        <f t="shared" si="0"/>
        <v>713.41578947368419</v>
      </c>
      <c r="E22" s="30">
        <f t="shared" si="1"/>
        <v>0.8732635430729847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ht="23" customHeight="1">
      <c r="A23" s="33">
        <f>INPUT!A21</f>
        <v>2</v>
      </c>
      <c r="B23" s="20">
        <v>18</v>
      </c>
      <c r="C23" s="20">
        <f>INPUT!B21</f>
        <v>479</v>
      </c>
      <c r="D23" s="31">
        <f t="shared" si="0"/>
        <v>734.71052631578948</v>
      </c>
      <c r="E23" s="32">
        <f t="shared" si="1"/>
        <v>0.65195744833267666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ht="23" customHeight="1">
      <c r="A24" s="34">
        <f>INPUT!A22</f>
        <v>3</v>
      </c>
      <c r="B24" s="26">
        <v>19</v>
      </c>
      <c r="C24" s="26">
        <f>INPUT!B22</f>
        <v>779</v>
      </c>
      <c r="D24" s="29">
        <f t="shared" si="0"/>
        <v>756.00526315789466</v>
      </c>
      <c r="E24" s="30">
        <f t="shared" si="1"/>
        <v>1.0304161068218685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ht="23" customHeight="1">
      <c r="A25" s="33">
        <f>INPUT!A23</f>
        <v>4</v>
      </c>
      <c r="B25" s="20">
        <v>20</v>
      </c>
      <c r="C25" s="20">
        <f>INPUT!B23</f>
        <v>980</v>
      </c>
      <c r="D25" s="31">
        <f t="shared" si="0"/>
        <v>777.3</v>
      </c>
      <c r="E25" s="32">
        <f t="shared" si="1"/>
        <v>1.2607744757493891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ht="2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ht="23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23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ht="23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28" ht="23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ht="23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:28" ht="23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ht="23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:28" ht="23" customHeight="1">
      <c r="A34" s="35"/>
      <c r="B34" s="34"/>
      <c r="C34" s="34"/>
      <c r="D34" s="35"/>
      <c r="E34" s="35"/>
      <c r="F34" s="35"/>
      <c r="G34" s="35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ht="23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28" ht="23" customHeight="1">
      <c r="A36" s="35"/>
      <c r="B36" s="34"/>
      <c r="C36" s="34"/>
      <c r="D36" s="35"/>
      <c r="E36" s="35"/>
      <c r="F36" s="35"/>
      <c r="G36" s="35"/>
      <c r="H36" s="35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ht="23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:28" ht="23" customHeight="1">
      <c r="A38" s="35"/>
      <c r="B38" s="34"/>
      <c r="C38" s="34"/>
      <c r="D38" s="35"/>
      <c r="E38" s="35"/>
      <c r="F38" s="35"/>
      <c r="G38" s="35"/>
      <c r="H38" s="35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ht="23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23" customHeight="1">
      <c r="A40" s="35"/>
      <c r="B40" s="34"/>
      <c r="C40" s="34"/>
      <c r="D40" s="35"/>
      <c r="E40" s="35"/>
      <c r="F40" s="35"/>
      <c r="G40" s="35"/>
      <c r="H40" s="35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ht="23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23" customHeight="1">
      <c r="A42" s="35"/>
      <c r="B42" s="34"/>
      <c r="C42" s="34"/>
      <c r="D42" s="35"/>
      <c r="E42" s="35"/>
      <c r="F42" s="35"/>
      <c r="G42" s="35"/>
      <c r="H42" s="35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ht="23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1:28" ht="23" customHeight="1">
      <c r="A44" s="35"/>
      <c r="B44" s="34"/>
      <c r="C44" s="34"/>
      <c r="D44" s="35"/>
      <c r="E44" s="35"/>
      <c r="F44" s="35"/>
      <c r="G44" s="35"/>
      <c r="H44" s="35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ht="23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23" customHeight="1">
      <c r="A46" s="35"/>
      <c r="B46" s="34"/>
      <c r="C46" s="34"/>
      <c r="D46" s="35"/>
      <c r="E46" s="35"/>
      <c r="F46" s="35"/>
      <c r="G46" s="35"/>
      <c r="H46" s="35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ht="23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ht="23" customHeight="1">
      <c r="A48" s="35"/>
      <c r="B48" s="34"/>
      <c r="C48" s="34"/>
      <c r="D48" s="35"/>
      <c r="E48" s="35"/>
      <c r="F48" s="35"/>
      <c r="G48" s="35"/>
      <c r="H48" s="35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ht="23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ht="23" customHeight="1">
      <c r="A50" s="35"/>
      <c r="B50" s="34"/>
      <c r="C50" s="34"/>
      <c r="D50" s="35"/>
      <c r="E50" s="35"/>
      <c r="F50" s="35"/>
      <c r="G50" s="35"/>
      <c r="H50" s="35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ht="23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ht="23" customHeight="1">
      <c r="A52" s="35"/>
      <c r="B52" s="34"/>
      <c r="C52" s="34"/>
      <c r="D52" s="35"/>
      <c r="E52" s="35"/>
      <c r="F52" s="35"/>
      <c r="G52" s="35"/>
      <c r="H52" s="35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ht="23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ht="23" customHeight="1">
      <c r="A54" s="35"/>
      <c r="B54" s="34"/>
      <c r="C54" s="34"/>
      <c r="D54" s="35"/>
      <c r="E54" s="35"/>
      <c r="F54" s="35"/>
      <c r="G54" s="35"/>
      <c r="H54" s="35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ht="23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ht="23" customHeight="1">
      <c r="A56" s="35"/>
      <c r="B56" s="34"/>
      <c r="C56" s="34"/>
      <c r="D56" s="35"/>
      <c r="E56" s="35"/>
      <c r="F56" s="35"/>
      <c r="G56" s="35"/>
      <c r="H56" s="35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ht="23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8" ht="23" customHeight="1">
      <c r="A58" s="35"/>
      <c r="B58" s="34"/>
      <c r="C58" s="34"/>
      <c r="D58" s="35"/>
      <c r="E58" s="35"/>
      <c r="F58" s="35"/>
      <c r="G58" s="35"/>
      <c r="H58" s="35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ht="23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</row>
    <row r="60" spans="1:28" ht="23" customHeight="1">
      <c r="A60" s="35"/>
      <c r="B60" s="34"/>
      <c r="C60" s="34"/>
      <c r="D60" s="35"/>
      <c r="E60" s="35"/>
      <c r="F60" s="35"/>
      <c r="G60" s="35"/>
      <c r="H60" s="35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</sheetData>
  <sheetCalcPr fullCalcOnLoad="1"/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58"/>
  <sheetViews>
    <sheetView workbookViewId="0">
      <selection activeCell="I11" sqref="I11"/>
    </sheetView>
  </sheetViews>
  <sheetFormatPr baseColWidth="10" defaultColWidth="11.5" defaultRowHeight="14"/>
  <cols>
    <col min="3" max="16" width="11.83203125" customWidth="1"/>
  </cols>
  <sheetData>
    <row r="1" spans="1:27" ht="23" customHeight="1">
      <c r="A1" s="19" t="s">
        <v>11</v>
      </c>
      <c r="B1" s="20"/>
      <c r="C1" s="20"/>
      <c r="D1" s="21"/>
      <c r="E1" s="20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3" customHeight="1">
      <c r="A2" s="26" t="s">
        <v>12</v>
      </c>
      <c r="B2" s="26">
        <v>1</v>
      </c>
      <c r="C2" s="26">
        <v>2</v>
      </c>
      <c r="D2" s="26">
        <v>3</v>
      </c>
      <c r="E2" s="26">
        <v>4</v>
      </c>
      <c r="F2" s="24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23" customHeight="1">
      <c r="A3" s="20">
        <v>2010</v>
      </c>
      <c r="B3" s="32">
        <f>ANALYSIS!E6</f>
        <v>0.97129058223772469</v>
      </c>
      <c r="C3" s="32">
        <f>ANALYSIS!E7</f>
        <v>0.67005971225904692</v>
      </c>
      <c r="D3" s="36">
        <f>ANALYSIS!E8</f>
        <v>1.1606362080983461</v>
      </c>
      <c r="E3" s="32">
        <f>ANALYSIS!E9</f>
        <v>1.4544731226868874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23" customHeight="1">
      <c r="A4" s="26">
        <v>2011</v>
      </c>
      <c r="B4" s="30">
        <f>ANALYSIS!E10</f>
        <v>0.94348080968309256</v>
      </c>
      <c r="C4" s="30">
        <f>ANALYSIS!E11</f>
        <v>0.67199015849653465</v>
      </c>
      <c r="D4" s="30">
        <f>ANALYSIS!E12</f>
        <v>1.1029666943600207</v>
      </c>
      <c r="E4" s="30">
        <f>ANALYSIS!E13</f>
        <v>1.3703535582791142</v>
      </c>
      <c r="F4" s="26"/>
      <c r="G4" s="26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23" customHeight="1">
      <c r="A5" s="20">
        <v>2012</v>
      </c>
      <c r="B5" s="32">
        <f>ANALYSIS!E14</f>
        <v>0.90782217656351449</v>
      </c>
      <c r="C5" s="32">
        <f>ANALYSIS!E15</f>
        <v>0.66093427961241102</v>
      </c>
      <c r="D5" s="32">
        <f>ANALYSIS!E16</f>
        <v>1.0723176332084152</v>
      </c>
      <c r="E5" s="32">
        <f>ANALYSIS!E17</f>
        <v>1.3065496579054623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23" customHeight="1">
      <c r="A6" s="26">
        <v>2013</v>
      </c>
      <c r="B6" s="30">
        <f>ANALYSIS!E18</f>
        <v>0.89138357139865121</v>
      </c>
      <c r="C6" s="30">
        <f>ANALYSIS!E19</f>
        <v>0.66663425464504789</v>
      </c>
      <c r="D6" s="30">
        <f>ANALYSIS!E20</f>
        <v>1.0554147673332968</v>
      </c>
      <c r="E6" s="30">
        <f>ANALYSIS!E21</f>
        <v>1.2815677208884968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23" customHeight="1">
      <c r="A7" s="20">
        <v>2014</v>
      </c>
      <c r="B7" s="32">
        <f>ANALYSIS!E22</f>
        <v>0.8732635430729847</v>
      </c>
      <c r="C7" s="32">
        <f>ANALYSIS!E23</f>
        <v>0.65195744833267666</v>
      </c>
      <c r="D7" s="32">
        <f>ANALYSIS!E24</f>
        <v>1.0304161068218685</v>
      </c>
      <c r="E7" s="32">
        <f>ANALYSIS!E25</f>
        <v>1.2607744757493891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ht="23" customHeight="1">
      <c r="A8" s="24" t="s">
        <v>13</v>
      </c>
      <c r="B8" s="37">
        <f>AVERAGE(B3:B7)</f>
        <v>0.91744813659119351</v>
      </c>
      <c r="C8" s="37">
        <f>AVERAGE(C3:C7)</f>
        <v>0.66431517066914347</v>
      </c>
      <c r="D8" s="37">
        <f>AVERAGE(D3:D7)</f>
        <v>1.0843502819643893</v>
      </c>
      <c r="E8" s="37">
        <f>AVERAGE(E3:E7)</f>
        <v>1.3347437071018697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23" customHeight="1">
      <c r="A9" s="20"/>
      <c r="B9" s="20"/>
      <c r="C9" s="31"/>
      <c r="D9" s="31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ht="23" customHeight="1">
      <c r="A10" s="26"/>
      <c r="B10" s="26"/>
      <c r="C10" s="29"/>
      <c r="D10" s="29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23" customHeight="1">
      <c r="A11" s="20"/>
      <c r="B11" s="20"/>
      <c r="C11" s="31"/>
      <c r="D11" s="31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23" customHeight="1">
      <c r="A12" s="26"/>
      <c r="B12" s="26"/>
      <c r="C12" s="29"/>
      <c r="D12" s="29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23" customHeight="1">
      <c r="A13" s="20"/>
      <c r="B13" s="20"/>
      <c r="C13" s="31"/>
      <c r="D13" s="3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ht="23" customHeight="1">
      <c r="A14" s="26"/>
      <c r="B14" s="26"/>
      <c r="C14" s="29"/>
      <c r="D14" s="29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23" customHeight="1">
      <c r="A15" s="20"/>
      <c r="B15" s="20"/>
      <c r="C15" s="31"/>
      <c r="D15" s="31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ht="23" customHeight="1">
      <c r="A16" s="26"/>
      <c r="B16" s="26"/>
      <c r="C16" s="29"/>
      <c r="D16" s="29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ht="23" customHeight="1">
      <c r="A17" s="20"/>
      <c r="B17" s="20"/>
      <c r="C17" s="31"/>
      <c r="D17" s="3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ht="23" customHeight="1">
      <c r="A18" s="26"/>
      <c r="B18" s="26"/>
      <c r="C18" s="29"/>
      <c r="D18" s="29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3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23" customHeight="1">
      <c r="A20" s="26"/>
      <c r="B20" s="26"/>
      <c r="C20" s="29"/>
      <c r="D20" s="29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ht="23" customHeight="1">
      <c r="A21" s="20"/>
      <c r="B21" s="20"/>
      <c r="C21" s="31"/>
      <c r="D21" s="3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ht="23" customHeight="1">
      <c r="A22" s="26"/>
      <c r="B22" s="26"/>
      <c r="C22" s="29"/>
      <c r="D22" s="29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ht="23" customHeight="1">
      <c r="A23" s="20"/>
      <c r="B23" s="20"/>
      <c r="C23" s="31"/>
      <c r="D23" s="3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23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2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2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ht="23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ht="23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ht="23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23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23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23" customHeight="1">
      <c r="A32" s="34"/>
      <c r="B32" s="34"/>
      <c r="C32" s="35"/>
      <c r="D32" s="35"/>
      <c r="E32" s="35"/>
      <c r="F32" s="35"/>
      <c r="G32" s="35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23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23" customHeight="1">
      <c r="A34" s="34"/>
      <c r="B34" s="34"/>
      <c r="C34" s="35"/>
      <c r="D34" s="35"/>
      <c r="E34" s="35"/>
      <c r="F34" s="35"/>
      <c r="G34" s="35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23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23" customHeight="1">
      <c r="A36" s="34"/>
      <c r="B36" s="34"/>
      <c r="C36" s="35"/>
      <c r="D36" s="35"/>
      <c r="E36" s="35"/>
      <c r="F36" s="35"/>
      <c r="G36" s="35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23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23" customHeight="1">
      <c r="A38" s="34"/>
      <c r="B38" s="34"/>
      <c r="C38" s="35"/>
      <c r="D38" s="35"/>
      <c r="E38" s="35"/>
      <c r="F38" s="35"/>
      <c r="G38" s="35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ht="23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23" customHeight="1">
      <c r="A40" s="34"/>
      <c r="B40" s="34"/>
      <c r="C40" s="35"/>
      <c r="D40" s="35"/>
      <c r="E40" s="35"/>
      <c r="F40" s="35"/>
      <c r="G40" s="35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ht="23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ht="23" customHeight="1">
      <c r="A42" s="34"/>
      <c r="B42" s="34"/>
      <c r="C42" s="35"/>
      <c r="D42" s="35"/>
      <c r="E42" s="35"/>
      <c r="F42" s="35"/>
      <c r="G42" s="35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 ht="23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23" customHeight="1">
      <c r="A44" s="34"/>
      <c r="B44" s="34"/>
      <c r="C44" s="35"/>
      <c r="D44" s="35"/>
      <c r="E44" s="35"/>
      <c r="F44" s="35"/>
      <c r="G44" s="35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ht="23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23" customHeight="1">
      <c r="A46" s="34"/>
      <c r="B46" s="34"/>
      <c r="C46" s="35"/>
      <c r="D46" s="35"/>
      <c r="E46" s="35"/>
      <c r="F46" s="35"/>
      <c r="G46" s="35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23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23" customHeight="1">
      <c r="A48" s="34"/>
      <c r="B48" s="34"/>
      <c r="C48" s="35"/>
      <c r="D48" s="35"/>
      <c r="E48" s="35"/>
      <c r="F48" s="35"/>
      <c r="G48" s="35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ht="23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23" customHeight="1">
      <c r="A50" s="34"/>
      <c r="B50" s="34"/>
      <c r="C50" s="35"/>
      <c r="D50" s="35"/>
      <c r="E50" s="35"/>
      <c r="F50" s="35"/>
      <c r="G50" s="35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ht="23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23" customHeight="1">
      <c r="A52" s="34"/>
      <c r="B52" s="34"/>
      <c r="C52" s="35"/>
      <c r="D52" s="35"/>
      <c r="E52" s="35"/>
      <c r="F52" s="35"/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7" ht="23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23" customHeight="1">
      <c r="A54" s="34"/>
      <c r="B54" s="34"/>
      <c r="C54" s="35"/>
      <c r="D54" s="35"/>
      <c r="E54" s="35"/>
      <c r="F54" s="35"/>
      <c r="G54" s="35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7" ht="23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23" customHeight="1">
      <c r="A56" s="34"/>
      <c r="B56" s="34"/>
      <c r="C56" s="35"/>
      <c r="D56" s="35"/>
      <c r="E56" s="35"/>
      <c r="F56" s="35"/>
      <c r="G56" s="3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ht="23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23" customHeight="1">
      <c r="A58" s="34"/>
      <c r="B58" s="34"/>
      <c r="C58" s="35"/>
      <c r="D58" s="35"/>
      <c r="E58" s="35"/>
      <c r="F58" s="35"/>
      <c r="G58" s="35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</sheetData>
  <sheetCalcPr fullCalcOnLoad="1"/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58"/>
  <sheetViews>
    <sheetView tabSelected="1" workbookViewId="0"/>
  </sheetViews>
  <sheetFormatPr baseColWidth="10" defaultColWidth="11.5" defaultRowHeight="14"/>
  <cols>
    <col min="1" max="1" width="10.83203125" customWidth="1"/>
    <col min="3" max="16" width="11.83203125" customWidth="1"/>
  </cols>
  <sheetData>
    <row r="1" spans="1:27" ht="23" customHeight="1">
      <c r="A1" s="19" t="s">
        <v>14</v>
      </c>
      <c r="B1" s="19"/>
      <c r="C1" s="20"/>
      <c r="D1" s="21"/>
      <c r="E1" s="20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3" customHeight="1">
      <c r="A2" s="26" t="s">
        <v>7</v>
      </c>
      <c r="B2" s="26"/>
      <c r="C2" s="26" t="s">
        <v>1</v>
      </c>
      <c r="D2" s="26" t="s">
        <v>16</v>
      </c>
      <c r="E2" s="26" t="s">
        <v>15</v>
      </c>
      <c r="F2" s="24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23" customHeight="1">
      <c r="A3" s="23"/>
      <c r="B3" s="27" t="s">
        <v>2</v>
      </c>
      <c r="C3" s="28" t="s">
        <v>4</v>
      </c>
      <c r="D3" s="20" t="s">
        <v>17</v>
      </c>
      <c r="E3" s="20" t="s">
        <v>3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23" customHeight="1">
      <c r="A4" s="34" t="s">
        <v>23</v>
      </c>
      <c r="B4" s="26">
        <v>21</v>
      </c>
      <c r="C4" s="29">
        <f>B4*ANALYSIS!E$3+ANALYSIS!G$3</f>
        <v>798.59473684210525</v>
      </c>
      <c r="D4" s="30">
        <f>'SEASONAL INDEX'!B$8</f>
        <v>0.91744813659119351</v>
      </c>
      <c r="E4" s="29">
        <f>C4*D4</f>
        <v>732.669253207324</v>
      </c>
      <c r="F4" s="26"/>
      <c r="G4" s="26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23" customHeight="1">
      <c r="A5" s="33">
        <f>INPUT!A5</f>
        <v>2</v>
      </c>
      <c r="B5" s="20">
        <v>22</v>
      </c>
      <c r="C5" s="31">
        <f>B5*ANALYSIS!E$3+ANALYSIS!G$3</f>
        <v>819.88947368421054</v>
      </c>
      <c r="D5" s="32">
        <f>'SEASONAL INDEX'!C$8</f>
        <v>0.66431517066914347</v>
      </c>
      <c r="E5" s="31">
        <f t="shared" ref="E5:E11" si="0">C5*D5</f>
        <v>544.66501564036059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23" customHeight="1">
      <c r="A6" s="34">
        <f>INPUT!A6</f>
        <v>3</v>
      </c>
      <c r="B6" s="26">
        <v>23</v>
      </c>
      <c r="C6" s="29">
        <f>B6*ANALYSIS!E$3+ANALYSIS!G$3</f>
        <v>841.18421052631584</v>
      </c>
      <c r="D6" s="30">
        <f>'SEASONAL INDEX'!D$8</f>
        <v>1.0843502819643893</v>
      </c>
      <c r="E6" s="29">
        <f t="shared" si="0"/>
        <v>912.13833586820283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23" customHeight="1">
      <c r="A7" s="33">
        <f>INPUT!A7</f>
        <v>4</v>
      </c>
      <c r="B7" s="20">
        <v>24</v>
      </c>
      <c r="C7" s="31">
        <f>B7*ANALYSIS!E$3+ANALYSIS!G$3</f>
        <v>862.47894736842102</v>
      </c>
      <c r="D7" s="32">
        <f>'SEASONAL INDEX'!E$8</f>
        <v>1.3347437071018697</v>
      </c>
      <c r="E7" s="31">
        <f t="shared" si="0"/>
        <v>1151.1883475078446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ht="23" customHeight="1">
      <c r="A8" s="34" t="s">
        <v>24</v>
      </c>
      <c r="B8" s="26">
        <v>25</v>
      </c>
      <c r="C8" s="29">
        <f>B8*ANALYSIS!E$3+ANALYSIS!G$3</f>
        <v>883.77368421052631</v>
      </c>
      <c r="D8" s="30">
        <f>'SEASONAL INDEX'!B$8</f>
        <v>0.91744813659119351</v>
      </c>
      <c r="E8" s="29">
        <f t="shared" si="0"/>
        <v>810.81651974728129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23" customHeight="1">
      <c r="A9" s="33">
        <f>INPUT!A9</f>
        <v>2</v>
      </c>
      <c r="B9" s="20">
        <v>26</v>
      </c>
      <c r="C9" s="31">
        <f>B9*ANALYSIS!E$3+ANALYSIS!G$3</f>
        <v>905.06842105263161</v>
      </c>
      <c r="D9" s="32">
        <f>'SEASONAL INDEX'!C$8</f>
        <v>0.66431517066914347</v>
      </c>
      <c r="E9" s="31">
        <f t="shared" si="0"/>
        <v>601.25068259883119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ht="23" customHeight="1">
      <c r="A10" s="34">
        <f>INPUT!A10</f>
        <v>3</v>
      </c>
      <c r="B10" s="26">
        <v>27</v>
      </c>
      <c r="C10" s="29">
        <f>B10*ANALYSIS!E$3+ANALYSIS!G$3</f>
        <v>926.36315789473679</v>
      </c>
      <c r="D10" s="30">
        <f>'SEASONAL INDEX'!D$8</f>
        <v>1.0843502819643893</v>
      </c>
      <c r="E10" s="29">
        <f t="shared" si="0"/>
        <v>1004.5021514645799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23" customHeight="1">
      <c r="A11" s="33">
        <f>INPUT!A11</f>
        <v>4</v>
      </c>
      <c r="B11" s="20">
        <v>28</v>
      </c>
      <c r="C11" s="31">
        <f>B11*ANALYSIS!E$3+ANALYSIS!G$3</f>
        <v>947.65789473684208</v>
      </c>
      <c r="D11" s="32">
        <f>'SEASONAL INDEX'!E$8</f>
        <v>1.3347437071018697</v>
      </c>
      <c r="E11" s="31">
        <f t="shared" si="0"/>
        <v>1264.8804114854061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23" customHeight="1">
      <c r="A12" s="26"/>
      <c r="B12" s="26"/>
      <c r="C12" s="29"/>
      <c r="D12" s="30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23" customHeight="1">
      <c r="A13" s="20"/>
      <c r="B13" s="20"/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ht="23" customHeight="1">
      <c r="A14" s="26"/>
      <c r="B14" s="26"/>
      <c r="C14" s="29"/>
      <c r="D14" s="30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23" customHeight="1">
      <c r="A15" s="20"/>
      <c r="B15" s="20"/>
      <c r="C15" s="31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ht="23" customHeight="1">
      <c r="A16" s="26"/>
      <c r="B16" s="26"/>
      <c r="C16" s="29"/>
      <c r="D16" s="30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ht="23" customHeight="1">
      <c r="A17" s="20"/>
      <c r="B17" s="20"/>
      <c r="C17" s="31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ht="23" customHeight="1">
      <c r="A18" s="26"/>
      <c r="B18" s="26"/>
      <c r="C18" s="29"/>
      <c r="D18" s="30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3" customHeight="1">
      <c r="A19" s="20"/>
      <c r="B19" s="20"/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23" customHeight="1">
      <c r="A20" s="26"/>
      <c r="B20" s="26"/>
      <c r="C20" s="29"/>
      <c r="D20" s="30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ht="23" customHeight="1">
      <c r="A21" s="20"/>
      <c r="B21" s="2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ht="23" customHeight="1">
      <c r="A22" s="26"/>
      <c r="B22" s="26"/>
      <c r="C22" s="29"/>
      <c r="D22" s="30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ht="23" customHeight="1">
      <c r="A23" s="20"/>
      <c r="B23" s="20"/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23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2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2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ht="23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ht="23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ht="23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23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23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23" customHeight="1">
      <c r="A32" s="35"/>
      <c r="B32" s="34"/>
      <c r="C32" s="35"/>
      <c r="D32" s="35"/>
      <c r="E32" s="35"/>
      <c r="F32" s="35"/>
      <c r="G32" s="35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23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23" customHeight="1">
      <c r="A34" s="35"/>
      <c r="B34" s="34"/>
      <c r="C34" s="35"/>
      <c r="D34" s="35"/>
      <c r="E34" s="35"/>
      <c r="F34" s="35"/>
      <c r="G34" s="35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23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23" customHeight="1">
      <c r="A36" s="35"/>
      <c r="B36" s="34"/>
      <c r="C36" s="35"/>
      <c r="D36" s="35"/>
      <c r="E36" s="35"/>
      <c r="F36" s="35"/>
      <c r="G36" s="35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23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23" customHeight="1">
      <c r="A38" s="35"/>
      <c r="B38" s="34"/>
      <c r="C38" s="35"/>
      <c r="D38" s="35"/>
      <c r="E38" s="35"/>
      <c r="F38" s="35"/>
      <c r="G38" s="35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ht="23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23" customHeight="1">
      <c r="A40" s="35"/>
      <c r="B40" s="34"/>
      <c r="C40" s="35"/>
      <c r="D40" s="35"/>
      <c r="E40" s="35"/>
      <c r="F40" s="35"/>
      <c r="G40" s="35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ht="23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ht="23" customHeight="1">
      <c r="A42" s="35"/>
      <c r="B42" s="34"/>
      <c r="C42" s="35"/>
      <c r="D42" s="35"/>
      <c r="E42" s="35"/>
      <c r="F42" s="35"/>
      <c r="G42" s="35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 ht="23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23" customHeight="1">
      <c r="A44" s="35"/>
      <c r="B44" s="34"/>
      <c r="C44" s="35"/>
      <c r="D44" s="35"/>
      <c r="E44" s="35"/>
      <c r="F44" s="35"/>
      <c r="G44" s="35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ht="23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23" customHeight="1">
      <c r="A46" s="35"/>
      <c r="B46" s="34"/>
      <c r="C46" s="35"/>
      <c r="D46" s="35"/>
      <c r="E46" s="35"/>
      <c r="F46" s="35"/>
      <c r="G46" s="35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23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23" customHeight="1">
      <c r="A48" s="35"/>
      <c r="B48" s="34"/>
      <c r="C48" s="35"/>
      <c r="D48" s="35"/>
      <c r="E48" s="35"/>
      <c r="F48" s="35"/>
      <c r="G48" s="35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ht="23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23" customHeight="1">
      <c r="A50" s="35"/>
      <c r="B50" s="34"/>
      <c r="C50" s="35"/>
      <c r="D50" s="35"/>
      <c r="E50" s="35"/>
      <c r="F50" s="35"/>
      <c r="G50" s="35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ht="23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23" customHeight="1">
      <c r="A52" s="35"/>
      <c r="B52" s="34"/>
      <c r="C52" s="35"/>
      <c r="D52" s="35"/>
      <c r="E52" s="35"/>
      <c r="F52" s="35"/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7" ht="23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23" customHeight="1">
      <c r="A54" s="35"/>
      <c r="B54" s="34"/>
      <c r="C54" s="35"/>
      <c r="D54" s="35"/>
      <c r="E54" s="35"/>
      <c r="F54" s="35"/>
      <c r="G54" s="35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7" ht="23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23" customHeight="1">
      <c r="A56" s="35"/>
      <c r="B56" s="34"/>
      <c r="C56" s="35"/>
      <c r="D56" s="35"/>
      <c r="E56" s="35"/>
      <c r="F56" s="35"/>
      <c r="G56" s="3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ht="23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23" customHeight="1">
      <c r="A58" s="35"/>
      <c r="B58" s="34"/>
      <c r="C58" s="35"/>
      <c r="D58" s="35"/>
      <c r="E58" s="35"/>
      <c r="F58" s="35"/>
      <c r="G58" s="35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</sheetData>
  <sheetCalcPr fullCalcOnLoad="1"/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ANALYSIS</vt:lpstr>
      <vt:lpstr>SEASONAL INDEX</vt:lpstr>
      <vt:lpstr>FORECAST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Lower</dc:creator>
  <cp:lastModifiedBy>Craig Pearce</cp:lastModifiedBy>
  <dcterms:created xsi:type="dcterms:W3CDTF">2016-07-03T15:11:27Z</dcterms:created>
  <dcterms:modified xsi:type="dcterms:W3CDTF">2019-01-31T14:52:07Z</dcterms:modified>
</cp:coreProperties>
</file>